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Török Timea\Downloads\"/>
    </mc:Choice>
  </mc:AlternateContent>
  <xr:revisionPtr revIDLastSave="0" documentId="13_ncr:1_{82AF1AF4-76AF-413A-8AA8-465C9B7BD2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terial Handling and Logistics" sheetId="7" r:id="rId1"/>
  </sheets>
  <definedNames>
    <definedName name="_xlnm.Print_Area" localSheetId="0">'Material Handling and Logistics'!$A$1:$U$32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38" i="7" l="1"/>
  <c r="O38" i="7"/>
  <c r="K38" i="7"/>
  <c r="G38" i="7"/>
  <c r="S37" i="7"/>
  <c r="O37" i="7"/>
  <c r="K37" i="7"/>
  <c r="G37" i="7"/>
  <c r="S36" i="7"/>
  <c r="O36" i="7"/>
  <c r="K36" i="7"/>
  <c r="G36" i="7"/>
  <c r="T35" i="7"/>
  <c r="R35" i="7"/>
  <c r="Q35" i="7"/>
  <c r="P35" i="7"/>
  <c r="N35" i="7"/>
  <c r="M35" i="7"/>
  <c r="L35" i="7"/>
  <c r="J35" i="7"/>
  <c r="I35" i="7"/>
  <c r="F35" i="7"/>
  <c r="H35" i="7"/>
  <c r="E35" i="7"/>
  <c r="E40" i="7" l="1"/>
  <c r="V37" i="7"/>
  <c r="V36" i="7"/>
  <c r="V42" i="7"/>
  <c r="V38" i="7"/>
  <c r="Q40" i="7"/>
  <c r="I40" i="7"/>
  <c r="M40" i="7"/>
  <c r="S39" i="7"/>
  <c r="K39" i="7"/>
  <c r="G39" i="7"/>
  <c r="O39" i="7"/>
  <c r="V40" i="7" l="1"/>
  <c r="V39" i="7"/>
</calcChain>
</file>

<file path=xl/sharedStrings.xml><?xml version="1.0" encoding="utf-8"?>
<sst xmlns="http://schemas.openxmlformats.org/spreadsheetml/2006/main" count="164" uniqueCount="107">
  <si>
    <t>s</t>
  </si>
  <si>
    <t>e</t>
  </si>
  <si>
    <t>Curriculum</t>
  </si>
  <si>
    <t>University of Debrecen</t>
  </si>
  <si>
    <t>Faculty of Engineering</t>
  </si>
  <si>
    <t>Full-Time</t>
  </si>
  <si>
    <t>Nr.</t>
  </si>
  <si>
    <t>Subject groups</t>
  </si>
  <si>
    <t>Subject</t>
  </si>
  <si>
    <t>Code</t>
  </si>
  <si>
    <t>Prerequisite</t>
  </si>
  <si>
    <t>Basics of Natural Sciences</t>
  </si>
  <si>
    <t>Economics and Humanities</t>
  </si>
  <si>
    <t>Professional Compulsory Subjects</t>
  </si>
  <si>
    <t>Optional Subjects*</t>
  </si>
  <si>
    <t>L</t>
  </si>
  <si>
    <t>P</t>
  </si>
  <si>
    <t>E</t>
  </si>
  <si>
    <t>C</t>
  </si>
  <si>
    <t>Abbreviations:</t>
  </si>
  <si>
    <t>E = Evaluation</t>
  </si>
  <si>
    <t>m = mid-semester grade</t>
  </si>
  <si>
    <t>e = exam</t>
  </si>
  <si>
    <t xml:space="preserve">c = comprehensive exam </t>
  </si>
  <si>
    <t>C = Credits</t>
  </si>
  <si>
    <t>s = signature</t>
  </si>
  <si>
    <t>Total / semester:</t>
  </si>
  <si>
    <t>Criterion subjects:</t>
  </si>
  <si>
    <t>number of subjects</t>
  </si>
  <si>
    <t>Total:</t>
  </si>
  <si>
    <t>number of teaching hours / semester</t>
  </si>
  <si>
    <t>number of exam subjects</t>
  </si>
  <si>
    <t>number of mid-semester grade subjects</t>
  </si>
  <si>
    <t>number of comprehensive exam subjects</t>
  </si>
  <si>
    <t>total number of credits</t>
  </si>
  <si>
    <t>L = Number of Lectures / week</t>
  </si>
  <si>
    <t>P = Number of Practices / week</t>
  </si>
  <si>
    <t>**Internship (requirement: signature, lenght: 6 weeks after the 6th semester; students must register for the subject in the 6th semester)</t>
  </si>
  <si>
    <t>m</t>
  </si>
  <si>
    <t>number of teaching hours</t>
  </si>
  <si>
    <t>number of optional credits</t>
  </si>
  <si>
    <t>4 weeks</t>
  </si>
  <si>
    <t>Field-specific Compulsory Subjects</t>
  </si>
  <si>
    <r>
      <t>1</t>
    </r>
    <r>
      <rPr>
        <vertAlign val="superscript"/>
        <sz val="8.5"/>
        <color theme="1"/>
        <rFont val="Calibri"/>
        <family val="2"/>
        <charset val="238"/>
        <scheme val="minor"/>
      </rPr>
      <t>st</t>
    </r>
    <r>
      <rPr>
        <sz val="8.5"/>
        <color theme="1"/>
        <rFont val="Calibri"/>
        <family val="2"/>
        <charset val="238"/>
        <scheme val="minor"/>
      </rPr>
      <t xml:space="preserve"> semester</t>
    </r>
  </si>
  <si>
    <r>
      <t>2</t>
    </r>
    <r>
      <rPr>
        <vertAlign val="superscript"/>
        <sz val="8.5"/>
        <color theme="1"/>
        <rFont val="Calibri"/>
        <family val="2"/>
        <charset val="238"/>
        <scheme val="minor"/>
      </rPr>
      <t>nd</t>
    </r>
    <r>
      <rPr>
        <sz val="8.5"/>
        <color theme="1"/>
        <rFont val="Calibri"/>
        <family val="2"/>
        <charset val="238"/>
        <scheme val="minor"/>
      </rPr>
      <t xml:space="preserve"> semester</t>
    </r>
  </si>
  <si>
    <r>
      <t>3</t>
    </r>
    <r>
      <rPr>
        <vertAlign val="superscript"/>
        <sz val="8.5"/>
        <color theme="1"/>
        <rFont val="Calibri"/>
        <family val="2"/>
        <charset val="238"/>
        <scheme val="minor"/>
      </rPr>
      <t>rd</t>
    </r>
    <r>
      <rPr>
        <sz val="8.5"/>
        <color theme="1"/>
        <rFont val="Calibri"/>
        <family val="2"/>
        <charset val="238"/>
        <scheme val="minor"/>
      </rPr>
      <t xml:space="preserve"> semester</t>
    </r>
  </si>
  <si>
    <r>
      <t>4</t>
    </r>
    <r>
      <rPr>
        <vertAlign val="superscript"/>
        <sz val="8.5"/>
        <color theme="1"/>
        <rFont val="Calibri"/>
        <family val="2"/>
        <charset val="238"/>
        <scheme val="minor"/>
      </rPr>
      <t>th</t>
    </r>
    <r>
      <rPr>
        <sz val="8.5"/>
        <color theme="1"/>
        <rFont val="Calibri"/>
        <family val="2"/>
        <charset val="238"/>
        <scheme val="minor"/>
      </rPr>
      <t xml:space="preserve"> semester</t>
    </r>
  </si>
  <si>
    <t>*Optional Subjects (Rules and Regulations XIII. Faculty of Engineering 10. § (2)). Minimum of credits assigned to optional subjects: 6 credits. The suggedted order and credit number in the curriculum  is only a recommendation.</t>
  </si>
  <si>
    <t>Criterium Subjects***</t>
  </si>
  <si>
    <t>***Work and Fire Safety (requirement: signature, students must register for the subject in the 1st semester based on Rules and Regulations XIII. Faculty of Engineering 5. § (6))</t>
  </si>
  <si>
    <t>***Physical Education (requirement: signature, Rules and Regulations 10. §) 1 semester during the studies</t>
  </si>
  <si>
    <t>Physical Education**</t>
  </si>
  <si>
    <t>SI-003</t>
  </si>
  <si>
    <t xml:space="preserve">Work and Fire Safety </t>
  </si>
  <si>
    <t>MUNKAVEDELEM</t>
  </si>
  <si>
    <t>é</t>
  </si>
  <si>
    <t>Quantitative Methods</t>
  </si>
  <si>
    <t>MK5KVANA04MX17-EN</t>
  </si>
  <si>
    <t>Applied Mathematics in Manufacturing Design</t>
  </si>
  <si>
    <t>MK5AMTTM04MX18-EN</t>
  </si>
  <si>
    <t>Econometrics</t>
  </si>
  <si>
    <t>MK5OKONM04MX17-EN</t>
  </si>
  <si>
    <t xml:space="preserve">Introduction to Nanotechnology </t>
  </si>
  <si>
    <t>MK5NANOM04MX17-EN</t>
  </si>
  <si>
    <t>Operations Management</t>
  </si>
  <si>
    <t>Development of Organization and Human Resource</t>
  </si>
  <si>
    <t>MK5SZEMM04MX17-EN</t>
  </si>
  <si>
    <t>Advanced Corporate Finance</t>
  </si>
  <si>
    <t>MK5HVLPM04MX17-EN</t>
  </si>
  <si>
    <t>Negotiation and Conflict Management</t>
  </si>
  <si>
    <t>MK5TKOMM04MX17-EN</t>
  </si>
  <si>
    <t>International and Management Accounting</t>
  </si>
  <si>
    <t>MK5NVSZM04MX17-EN</t>
  </si>
  <si>
    <t>Leadership Competencies Development</t>
  </si>
  <si>
    <t>MK5KOMPM04MX17-EN</t>
  </si>
  <si>
    <t>Applied Engineering</t>
  </si>
  <si>
    <t>MK5ALKRM04MX17-EN</t>
  </si>
  <si>
    <t>Advanced Quality Management</t>
  </si>
  <si>
    <t>MK5HMINM04MX17-EN</t>
  </si>
  <si>
    <t>MK5HTEV2M04MX17-EN</t>
  </si>
  <si>
    <t>Project Leadership</t>
  </si>
  <si>
    <t>MK5PROVM04MX17-EN</t>
  </si>
  <si>
    <t>Risk and Reliability</t>
  </si>
  <si>
    <t>MK5KOCKM04MX17-EN</t>
  </si>
  <si>
    <t>Control of Integrated Information System</t>
  </si>
  <si>
    <t>MK5INFRM04MX17-EN</t>
  </si>
  <si>
    <t>Msc Thesis I</t>
  </si>
  <si>
    <t>Msc Thesis II</t>
  </si>
  <si>
    <t>Optional Subject</t>
  </si>
  <si>
    <t>Industrial internship</t>
  </si>
  <si>
    <t>MK5SZGYM00MX18-EN</t>
  </si>
  <si>
    <t>MK5DIP2M15MX21-EN</t>
  </si>
  <si>
    <t>MK5MOMEM04MX21-EN</t>
  </si>
  <si>
    <t>MK5DIP1M15MX21-EN</t>
  </si>
  <si>
    <t>Valid from September 2021</t>
  </si>
  <si>
    <t>Digital Logistics</t>
  </si>
  <si>
    <t>MK5DILOM04M117-EN</t>
  </si>
  <si>
    <t>Advanced Production Logistics</t>
  </si>
  <si>
    <t>MK5HTLOM04M117-EN</t>
  </si>
  <si>
    <t>MK5KOMPM04M117-EN</t>
  </si>
  <si>
    <t>Engineering Management Master's (MSc) - Material Handling and Logistics Specialisation</t>
  </si>
  <si>
    <t>MK5KORAM04M121</t>
  </si>
  <si>
    <t>MK5LORTM04M121</t>
  </si>
  <si>
    <t>Modeling and Systems approach in the mechanics of structures</t>
  </si>
  <si>
    <t>Advanced Warehouse Systems</t>
  </si>
  <si>
    <t>Planning of Logistics Systems</t>
  </si>
  <si>
    <t>Complex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</si>
</sst>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.5"/>
      <color theme="1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8.5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vertAlign val="superscript"/>
      <sz val="8.5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8" fillId="2" borderId="0" applyNumberFormat="0" applyBorder="0" applyAlignment="0" applyProtection="0"/>
    <xf numFmtId="0" fontId="9" fillId="3" borderId="52" applyNumberFormat="0" applyAlignment="0" applyProtection="0"/>
    <xf numFmtId="0" fontId="10" fillId="4" borderId="53" applyNumberFormat="0" applyAlignment="0" applyProtection="0"/>
  </cellStyleXfs>
  <cellXfs count="198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ont="1" applyFill="1" applyAlignment="1">
      <alignment horizontal="left"/>
    </xf>
    <xf numFmtId="0" fontId="3" fillId="0" borderId="2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right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0" fillId="0" borderId="0" xfId="0" applyFill="1"/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textRotation="90" wrapText="1"/>
    </xf>
    <xf numFmtId="0" fontId="2" fillId="0" borderId="25" xfId="0" applyFont="1" applyFill="1" applyBorder="1" applyAlignment="1">
      <alignment horizontal="right" vertical="center"/>
    </xf>
    <xf numFmtId="0" fontId="3" fillId="0" borderId="25" xfId="0" applyFont="1" applyFill="1" applyBorder="1" applyAlignment="1">
      <alignment horizontal="right" vertical="center"/>
    </xf>
    <xf numFmtId="0" fontId="6" fillId="0" borderId="31" xfId="0" applyFont="1" applyFill="1" applyBorder="1" applyAlignment="1">
      <alignment horizontal="left" vertical="center"/>
    </xf>
    <xf numFmtId="0" fontId="3" fillId="0" borderId="27" xfId="0" applyFont="1" applyFill="1" applyBorder="1" applyAlignment="1">
      <alignment horizontal="right" vertical="center"/>
    </xf>
    <xf numFmtId="0" fontId="6" fillId="0" borderId="46" xfId="0" applyFont="1" applyFill="1" applyBorder="1" applyAlignment="1">
      <alignment horizontal="left" vertical="center"/>
    </xf>
    <xf numFmtId="0" fontId="3" fillId="0" borderId="46" xfId="0" applyFont="1" applyFill="1" applyBorder="1" applyAlignment="1">
      <alignment horizontal="left" vertical="center"/>
    </xf>
    <xf numFmtId="0" fontId="6" fillId="0" borderId="35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0" fillId="0" borderId="0" xfId="0" applyFill="1" applyBorder="1"/>
    <xf numFmtId="0" fontId="3" fillId="0" borderId="3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2" fillId="0" borderId="37" xfId="0" applyNumberFormat="1" applyFont="1" applyFill="1" applyBorder="1" applyAlignment="1">
      <alignment horizontal="center" vertical="center"/>
    </xf>
    <xf numFmtId="0" fontId="2" fillId="0" borderId="40" xfId="0" applyNumberFormat="1" applyFont="1" applyFill="1" applyBorder="1" applyAlignment="1">
      <alignment horizontal="center" vertical="center"/>
    </xf>
    <xf numFmtId="0" fontId="2" fillId="0" borderId="41" xfId="0" applyNumberFormat="1" applyFont="1" applyFill="1" applyBorder="1" applyAlignment="1">
      <alignment horizontal="center" vertical="center"/>
    </xf>
    <xf numFmtId="0" fontId="2" fillId="0" borderId="57" xfId="0" applyNumberFormat="1" applyFont="1" applyFill="1" applyBorder="1" applyAlignment="1">
      <alignment horizontal="center" vertical="center"/>
    </xf>
    <xf numFmtId="0" fontId="2" fillId="0" borderId="58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 textRotation="90" wrapText="1"/>
    </xf>
    <xf numFmtId="0" fontId="2" fillId="0" borderId="39" xfId="0" applyFont="1" applyFill="1" applyBorder="1" applyAlignment="1">
      <alignment horizontal="center" vertical="center" textRotation="90" wrapText="1"/>
    </xf>
    <xf numFmtId="14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3" fillId="0" borderId="26" xfId="0" applyFont="1" applyFill="1" applyBorder="1" applyAlignment="1">
      <alignment horizontal="right" vertical="center"/>
    </xf>
    <xf numFmtId="0" fontId="2" fillId="0" borderId="22" xfId="0" applyFont="1" applyFill="1" applyBorder="1" applyAlignment="1">
      <alignment horizontal="right" vertical="center"/>
    </xf>
    <xf numFmtId="0" fontId="3" fillId="0" borderId="11" xfId="2" applyFont="1" applyFill="1" applyBorder="1" applyAlignment="1">
      <alignment vertical="center" wrapText="1"/>
    </xf>
    <xf numFmtId="0" fontId="3" fillId="0" borderId="59" xfId="2" applyFont="1" applyFill="1" applyBorder="1" applyAlignment="1">
      <alignment vertical="center" wrapText="1"/>
    </xf>
    <xf numFmtId="0" fontId="3" fillId="0" borderId="22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3" fillId="0" borderId="16" xfId="2" applyFont="1" applyFill="1" applyBorder="1" applyAlignment="1">
      <alignment vertical="center" wrapText="1"/>
    </xf>
    <xf numFmtId="0" fontId="3" fillId="0" borderId="60" xfId="2" applyFont="1" applyFill="1" applyBorder="1" applyAlignment="1">
      <alignment horizontal="left" vertical="center" wrapText="1"/>
    </xf>
    <xf numFmtId="0" fontId="3" fillId="0" borderId="25" xfId="2" applyFont="1" applyFill="1" applyBorder="1" applyAlignment="1">
      <alignment horizontal="center" vertical="center" wrapText="1"/>
    </xf>
    <xf numFmtId="0" fontId="3" fillId="0" borderId="13" xfId="2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  <xf numFmtId="0" fontId="3" fillId="0" borderId="15" xfId="2" applyFont="1" applyFill="1" applyBorder="1" applyAlignment="1">
      <alignment horizontal="center" vertical="center" wrapText="1"/>
    </xf>
    <xf numFmtId="0" fontId="3" fillId="0" borderId="12" xfId="2" applyFont="1" applyFill="1" applyBorder="1" applyAlignment="1">
      <alignment horizontal="center" vertical="center" wrapText="1"/>
    </xf>
    <xf numFmtId="0" fontId="3" fillId="0" borderId="60" xfId="2" applyFont="1" applyFill="1" applyBorder="1" applyAlignment="1">
      <alignment vertical="center" wrapText="1"/>
    </xf>
    <xf numFmtId="0" fontId="3" fillId="0" borderId="25" xfId="2" applyFont="1" applyFill="1" applyBorder="1" applyAlignment="1">
      <alignment vertical="center" wrapText="1"/>
    </xf>
    <xf numFmtId="0" fontId="3" fillId="0" borderId="13" xfId="2" applyFont="1" applyFill="1" applyBorder="1" applyAlignment="1">
      <alignment vertical="center" wrapText="1"/>
    </xf>
    <xf numFmtId="0" fontId="3" fillId="0" borderId="14" xfId="2" applyFont="1" applyFill="1" applyBorder="1" applyAlignment="1">
      <alignment vertical="center" wrapText="1"/>
    </xf>
    <xf numFmtId="0" fontId="3" fillId="0" borderId="21" xfId="2" applyFont="1" applyFill="1" applyBorder="1" applyAlignment="1">
      <alignment vertical="center" wrapText="1"/>
    </xf>
    <xf numFmtId="0" fontId="3" fillId="0" borderId="27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24" xfId="2" applyFont="1" applyFill="1" applyBorder="1" applyAlignment="1">
      <alignment vertical="center" wrapText="1"/>
    </xf>
    <xf numFmtId="0" fontId="3" fillId="0" borderId="23" xfId="2" applyFont="1" applyFill="1" applyBorder="1" applyAlignment="1">
      <alignment horizontal="center" vertical="center" wrapText="1"/>
    </xf>
    <xf numFmtId="0" fontId="3" fillId="0" borderId="17" xfId="2" applyFont="1" applyFill="1" applyBorder="1" applyAlignment="1">
      <alignment horizontal="center" vertical="center" wrapText="1"/>
    </xf>
    <xf numFmtId="0" fontId="3" fillId="0" borderId="18" xfId="2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 vertical="center" wrapText="1"/>
    </xf>
    <xf numFmtId="0" fontId="3" fillId="0" borderId="22" xfId="4" applyFont="1" applyFill="1" applyBorder="1" applyAlignment="1">
      <alignment horizontal="center" vertical="center" wrapText="1"/>
    </xf>
    <xf numFmtId="0" fontId="3" fillId="0" borderId="7" xfId="4" applyFont="1" applyFill="1" applyBorder="1" applyAlignment="1">
      <alignment horizontal="center" vertical="center" wrapText="1"/>
    </xf>
    <xf numFmtId="0" fontId="3" fillId="0" borderId="9" xfId="4" applyFont="1" applyFill="1" applyBorder="1" applyAlignment="1">
      <alignment horizontal="center" vertical="center" wrapText="1"/>
    </xf>
    <xf numFmtId="0" fontId="3" fillId="0" borderId="8" xfId="4" applyFont="1" applyFill="1" applyBorder="1" applyAlignment="1">
      <alignment horizontal="center" vertical="center" wrapText="1"/>
    </xf>
    <xf numFmtId="0" fontId="3" fillId="0" borderId="16" xfId="4" applyFont="1" applyFill="1" applyBorder="1" applyAlignment="1">
      <alignment vertical="center" wrapText="1"/>
    </xf>
    <xf numFmtId="0" fontId="3" fillId="0" borderId="25" xfId="4" applyFont="1" applyFill="1" applyBorder="1" applyAlignment="1">
      <alignment horizontal="center" vertical="center" wrapText="1"/>
    </xf>
    <xf numFmtId="0" fontId="3" fillId="0" borderId="13" xfId="4" applyFont="1" applyFill="1" applyBorder="1" applyAlignment="1">
      <alignment horizontal="center" vertical="center" wrapText="1"/>
    </xf>
    <xf numFmtId="0" fontId="3" fillId="0" borderId="14" xfId="4" applyFont="1" applyFill="1" applyBorder="1" applyAlignment="1">
      <alignment horizontal="center" vertical="center" wrapText="1"/>
    </xf>
    <xf numFmtId="0" fontId="3" fillId="0" borderId="12" xfId="4" applyFont="1" applyFill="1" applyBorder="1" applyAlignment="1">
      <alignment horizontal="center" vertical="center" wrapText="1"/>
    </xf>
    <xf numFmtId="0" fontId="3" fillId="0" borderId="27" xfId="4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 wrapText="1"/>
    </xf>
    <xf numFmtId="0" fontId="3" fillId="0" borderId="3" xfId="4" applyFont="1" applyFill="1" applyBorder="1" applyAlignment="1">
      <alignment horizontal="center" vertical="center" wrapText="1"/>
    </xf>
    <xf numFmtId="0" fontId="3" fillId="0" borderId="4" xfId="4" applyFont="1" applyFill="1" applyBorder="1" applyAlignment="1">
      <alignment horizontal="center" vertical="center" wrapText="1"/>
    </xf>
    <xf numFmtId="0" fontId="3" fillId="0" borderId="11" xfId="3" applyFont="1" applyFill="1" applyBorder="1" applyAlignment="1">
      <alignment vertical="center" wrapText="1"/>
    </xf>
    <xf numFmtId="0" fontId="3" fillId="0" borderId="11" xfId="3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21" xfId="3" applyFont="1" applyFill="1" applyBorder="1" applyAlignment="1">
      <alignment vertical="center" wrapText="1"/>
    </xf>
    <xf numFmtId="0" fontId="3" fillId="0" borderId="21" xfId="3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37" xfId="3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55" xfId="3" applyFont="1" applyFill="1" applyBorder="1" applyAlignment="1">
      <alignment vertical="center" wrapText="1"/>
    </xf>
    <xf numFmtId="0" fontId="3" fillId="0" borderId="24" xfId="3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56" xfId="3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3" fillId="0" borderId="11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vertical="center" wrapText="1"/>
    </xf>
    <xf numFmtId="0" fontId="3" fillId="0" borderId="28" xfId="0" applyFont="1" applyFill="1" applyBorder="1" applyAlignment="1">
      <alignment vertical="center" wrapText="1"/>
    </xf>
    <xf numFmtId="0" fontId="3" fillId="0" borderId="21" xfId="4" applyFont="1" applyFill="1" applyBorder="1" applyAlignment="1">
      <alignment vertical="center" wrapText="1"/>
    </xf>
    <xf numFmtId="0" fontId="3" fillId="0" borderId="22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vertical="center" wrapText="1"/>
    </xf>
    <xf numFmtId="0" fontId="2" fillId="0" borderId="37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right" vertical="center"/>
    </xf>
    <xf numFmtId="0" fontId="6" fillId="0" borderId="42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7" fillId="0" borderId="50" xfId="0" applyFont="1" applyFill="1" applyBorder="1" applyAlignment="1">
      <alignment horizontal="left" vertical="center"/>
    </xf>
    <xf numFmtId="0" fontId="7" fillId="0" borderId="45" xfId="0" applyFont="1" applyFill="1" applyBorder="1" applyAlignment="1">
      <alignment horizontal="left" vertical="center"/>
    </xf>
    <xf numFmtId="0" fontId="7" fillId="0" borderId="51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textRotation="90" wrapText="1"/>
    </xf>
    <xf numFmtId="0" fontId="2" fillId="0" borderId="16" xfId="0" applyFont="1" applyFill="1" applyBorder="1" applyAlignment="1">
      <alignment horizontal="center" vertical="center" textRotation="90" wrapText="1"/>
    </xf>
    <xf numFmtId="0" fontId="2" fillId="0" borderId="21" xfId="0" applyFont="1" applyFill="1" applyBorder="1" applyAlignment="1">
      <alignment horizontal="center" vertical="center" textRotation="90" wrapText="1"/>
    </xf>
    <xf numFmtId="0" fontId="2" fillId="0" borderId="24" xfId="0" applyFont="1" applyFill="1" applyBorder="1" applyAlignment="1">
      <alignment horizontal="center" vertical="center" textRotation="90" wrapText="1"/>
    </xf>
    <xf numFmtId="0" fontId="2" fillId="0" borderId="28" xfId="0" applyFont="1" applyFill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right" vertical="center"/>
    </xf>
    <xf numFmtId="0" fontId="3" fillId="0" borderId="44" xfId="0" applyFont="1" applyFill="1" applyBorder="1" applyAlignment="1">
      <alignment horizontal="right" vertical="center"/>
    </xf>
    <xf numFmtId="0" fontId="2" fillId="0" borderId="40" xfId="0" applyFont="1" applyFill="1" applyBorder="1" applyAlignment="1">
      <alignment horizontal="right" vertical="center"/>
    </xf>
    <xf numFmtId="0" fontId="2" fillId="0" borderId="43" xfId="0" applyFont="1" applyFill="1" applyBorder="1" applyAlignment="1">
      <alignment horizontal="right" vertical="center"/>
    </xf>
    <xf numFmtId="0" fontId="3" fillId="0" borderId="29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left" vertical="center"/>
    </xf>
    <xf numFmtId="0" fontId="3" fillId="0" borderId="48" xfId="0" applyFont="1" applyFill="1" applyBorder="1" applyAlignment="1">
      <alignment horizontal="left" vertical="center"/>
    </xf>
    <xf numFmtId="0" fontId="3" fillId="0" borderId="49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right" vertical="center"/>
    </xf>
    <xf numFmtId="0" fontId="3" fillId="0" borderId="43" xfId="0" applyFont="1" applyFill="1" applyBorder="1" applyAlignment="1">
      <alignment horizontal="right" vertical="center"/>
    </xf>
  </cellXfs>
  <cellStyles count="5">
    <cellStyle name="Bevitel" xfId="3" builtinId="20"/>
    <cellStyle name="Jó" xfId="2" builtinId="26"/>
    <cellStyle name="Kimenet" xfId="4" builtinId="21"/>
    <cellStyle name="Normál" xfId="0" builtinId="0"/>
    <cellStyle name="Normál 4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2"/>
  <sheetViews>
    <sheetView tabSelected="1" topLeftCell="A3" zoomScale="110" zoomScaleNormal="110" workbookViewId="0">
      <selection activeCell="C24" sqref="C24"/>
    </sheetView>
  </sheetViews>
  <sheetFormatPr defaultRowHeight="15" x14ac:dyDescent="0.25"/>
  <cols>
    <col min="1" max="1" width="5.140625" style="26" customWidth="1"/>
    <col min="2" max="2" width="9.7109375" style="26" customWidth="1"/>
    <col min="3" max="3" width="33.42578125" style="26" customWidth="1"/>
    <col min="4" max="4" width="18.28515625" style="26" customWidth="1"/>
    <col min="5" max="6" width="4" style="26" customWidth="1"/>
    <col min="7" max="20" width="3.28515625" style="26" customWidth="1"/>
    <col min="21" max="21" width="34" style="26" bestFit="1" customWidth="1"/>
    <col min="22" max="22" width="11.5703125" style="26" customWidth="1"/>
    <col min="23" max="16384" width="9.140625" style="26"/>
  </cols>
  <sheetData>
    <row r="1" spans="1:21" ht="18.75" x14ac:dyDescent="0.3">
      <c r="A1" s="1"/>
      <c r="B1" s="2"/>
      <c r="C1" s="143" t="s">
        <v>3</v>
      </c>
      <c r="D1" s="164" t="s">
        <v>4</v>
      </c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5" t="s">
        <v>2</v>
      </c>
      <c r="R1" s="165"/>
      <c r="S1" s="165"/>
      <c r="T1" s="165"/>
      <c r="U1" s="65" t="s">
        <v>5</v>
      </c>
    </row>
    <row r="2" spans="1:21" ht="19.5" thickBot="1" x14ac:dyDescent="0.35">
      <c r="A2" s="1"/>
      <c r="B2" s="2"/>
      <c r="C2" s="144" t="s">
        <v>100</v>
      </c>
      <c r="D2" s="14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66" t="s">
        <v>94</v>
      </c>
    </row>
    <row r="3" spans="1:21" ht="15" customHeight="1" x14ac:dyDescent="0.25">
      <c r="A3" s="152" t="s">
        <v>6</v>
      </c>
      <c r="B3" s="154" t="s">
        <v>7</v>
      </c>
      <c r="C3" s="156" t="s">
        <v>8</v>
      </c>
      <c r="D3" s="158" t="s">
        <v>9</v>
      </c>
      <c r="E3" s="176" t="s">
        <v>43</v>
      </c>
      <c r="F3" s="177"/>
      <c r="G3" s="177"/>
      <c r="H3" s="178"/>
      <c r="I3" s="179" t="s">
        <v>44</v>
      </c>
      <c r="J3" s="177"/>
      <c r="K3" s="177"/>
      <c r="L3" s="180"/>
      <c r="M3" s="176" t="s">
        <v>45</v>
      </c>
      <c r="N3" s="177"/>
      <c r="O3" s="177"/>
      <c r="P3" s="178"/>
      <c r="Q3" s="179" t="s">
        <v>46</v>
      </c>
      <c r="R3" s="177"/>
      <c r="S3" s="177"/>
      <c r="T3" s="180"/>
      <c r="U3" s="181" t="s">
        <v>10</v>
      </c>
    </row>
    <row r="4" spans="1:21" ht="15.75" thickBot="1" x14ac:dyDescent="0.3">
      <c r="A4" s="153"/>
      <c r="B4" s="155"/>
      <c r="C4" s="157"/>
      <c r="D4" s="159"/>
      <c r="E4" s="59" t="s">
        <v>15</v>
      </c>
      <c r="F4" s="52" t="s">
        <v>16</v>
      </c>
      <c r="G4" s="52" t="s">
        <v>17</v>
      </c>
      <c r="H4" s="60" t="s">
        <v>18</v>
      </c>
      <c r="I4" s="61" t="s">
        <v>15</v>
      </c>
      <c r="J4" s="52" t="s">
        <v>16</v>
      </c>
      <c r="K4" s="52" t="s">
        <v>17</v>
      </c>
      <c r="L4" s="62" t="s">
        <v>18</v>
      </c>
      <c r="M4" s="59" t="s">
        <v>15</v>
      </c>
      <c r="N4" s="52" t="s">
        <v>16</v>
      </c>
      <c r="O4" s="52" t="s">
        <v>17</v>
      </c>
      <c r="P4" s="60" t="s">
        <v>18</v>
      </c>
      <c r="Q4" s="61" t="s">
        <v>15</v>
      </c>
      <c r="R4" s="52" t="s">
        <v>16</v>
      </c>
      <c r="S4" s="52" t="s">
        <v>17</v>
      </c>
      <c r="T4" s="62" t="s">
        <v>18</v>
      </c>
      <c r="U4" s="182"/>
    </row>
    <row r="5" spans="1:21" ht="15" customHeight="1" x14ac:dyDescent="0.25">
      <c r="A5" s="54">
        <v>1</v>
      </c>
      <c r="B5" s="171" t="s">
        <v>11</v>
      </c>
      <c r="C5" s="69" t="s">
        <v>56</v>
      </c>
      <c r="D5" s="70" t="s">
        <v>57</v>
      </c>
      <c r="E5" s="71">
        <v>2</v>
      </c>
      <c r="F5" s="72">
        <v>2</v>
      </c>
      <c r="G5" s="72" t="s">
        <v>38</v>
      </c>
      <c r="H5" s="73">
        <v>4</v>
      </c>
      <c r="I5" s="74"/>
      <c r="J5" s="72"/>
      <c r="K5" s="72"/>
      <c r="L5" s="75"/>
      <c r="M5" s="71"/>
      <c r="N5" s="72"/>
      <c r="O5" s="72"/>
      <c r="P5" s="73"/>
      <c r="Q5" s="74"/>
      <c r="R5" s="72"/>
      <c r="S5" s="72"/>
      <c r="T5" s="75"/>
      <c r="U5" s="145"/>
    </row>
    <row r="6" spans="1:21" ht="21" customHeight="1" x14ac:dyDescent="0.25">
      <c r="A6" s="55">
        <v>2</v>
      </c>
      <c r="B6" s="172"/>
      <c r="C6" s="76" t="s">
        <v>58</v>
      </c>
      <c r="D6" s="77" t="s">
        <v>59</v>
      </c>
      <c r="E6" s="78">
        <v>1</v>
      </c>
      <c r="F6" s="79">
        <v>2</v>
      </c>
      <c r="G6" s="79" t="s">
        <v>1</v>
      </c>
      <c r="H6" s="80">
        <v>4</v>
      </c>
      <c r="I6" s="81"/>
      <c r="J6" s="79"/>
      <c r="K6" s="79"/>
      <c r="L6" s="82"/>
      <c r="M6" s="78"/>
      <c r="N6" s="79"/>
      <c r="O6" s="79"/>
      <c r="P6" s="80"/>
      <c r="Q6" s="81"/>
      <c r="R6" s="79"/>
      <c r="S6" s="79"/>
      <c r="T6" s="82"/>
      <c r="U6" s="146"/>
    </row>
    <row r="7" spans="1:21" ht="15" customHeight="1" x14ac:dyDescent="0.25">
      <c r="A7" s="55">
        <v>3</v>
      </c>
      <c r="B7" s="172"/>
      <c r="C7" s="76" t="s">
        <v>60</v>
      </c>
      <c r="D7" s="83" t="s">
        <v>61</v>
      </c>
      <c r="E7" s="78"/>
      <c r="F7" s="79"/>
      <c r="G7" s="79"/>
      <c r="H7" s="80"/>
      <c r="I7" s="81">
        <v>1</v>
      </c>
      <c r="J7" s="79">
        <v>3</v>
      </c>
      <c r="K7" s="79" t="s">
        <v>1</v>
      </c>
      <c r="L7" s="82">
        <v>4</v>
      </c>
      <c r="M7" s="78"/>
      <c r="N7" s="79"/>
      <c r="O7" s="79"/>
      <c r="P7" s="80"/>
      <c r="Q7" s="81"/>
      <c r="R7" s="79"/>
      <c r="S7" s="79"/>
      <c r="T7" s="82"/>
      <c r="U7" s="146"/>
    </row>
    <row r="8" spans="1:21" ht="15" customHeight="1" x14ac:dyDescent="0.25">
      <c r="A8" s="55">
        <v>4</v>
      </c>
      <c r="B8" s="172"/>
      <c r="C8" s="76" t="s">
        <v>62</v>
      </c>
      <c r="D8" s="83" t="s">
        <v>63</v>
      </c>
      <c r="E8" s="84"/>
      <c r="F8" s="85"/>
      <c r="G8" s="85"/>
      <c r="H8" s="86"/>
      <c r="I8" s="81">
        <v>1</v>
      </c>
      <c r="J8" s="79">
        <v>2</v>
      </c>
      <c r="K8" s="79" t="s">
        <v>1</v>
      </c>
      <c r="L8" s="82">
        <v>4</v>
      </c>
      <c r="M8" s="78"/>
      <c r="N8" s="79"/>
      <c r="O8" s="79"/>
      <c r="P8" s="80"/>
      <c r="Q8" s="81"/>
      <c r="R8" s="79"/>
      <c r="S8" s="79"/>
      <c r="T8" s="82"/>
      <c r="U8" s="146"/>
    </row>
    <row r="9" spans="1:21" ht="24" customHeight="1" thickBot="1" x14ac:dyDescent="0.3">
      <c r="A9" s="56">
        <v>5</v>
      </c>
      <c r="B9" s="173"/>
      <c r="C9" s="87" t="s">
        <v>103</v>
      </c>
      <c r="D9" s="83" t="s">
        <v>92</v>
      </c>
      <c r="E9" s="88"/>
      <c r="F9" s="89"/>
      <c r="G9" s="89"/>
      <c r="H9" s="90"/>
      <c r="I9" s="91"/>
      <c r="J9" s="89"/>
      <c r="K9" s="89"/>
      <c r="L9" s="92"/>
      <c r="M9" s="88"/>
      <c r="N9" s="89"/>
      <c r="O9" s="89"/>
      <c r="P9" s="90"/>
      <c r="Q9" s="91">
        <v>1</v>
      </c>
      <c r="R9" s="89">
        <v>2</v>
      </c>
      <c r="S9" s="89" t="s">
        <v>1</v>
      </c>
      <c r="T9" s="92">
        <v>4</v>
      </c>
      <c r="U9" s="141" t="s">
        <v>58</v>
      </c>
    </row>
    <row r="10" spans="1:21" ht="18.75" customHeight="1" x14ac:dyDescent="0.25">
      <c r="A10" s="57">
        <v>6</v>
      </c>
      <c r="B10" s="174" t="s">
        <v>12</v>
      </c>
      <c r="C10" s="93" t="s">
        <v>65</v>
      </c>
      <c r="D10" s="93" t="s">
        <v>66</v>
      </c>
      <c r="E10" s="94">
        <v>2</v>
      </c>
      <c r="F10" s="95">
        <v>2</v>
      </c>
      <c r="G10" s="95" t="s">
        <v>1</v>
      </c>
      <c r="H10" s="96">
        <v>4</v>
      </c>
      <c r="I10" s="94"/>
      <c r="J10" s="95"/>
      <c r="K10" s="95"/>
      <c r="L10" s="96"/>
      <c r="M10" s="94"/>
      <c r="N10" s="95"/>
      <c r="O10" s="95"/>
      <c r="P10" s="96"/>
      <c r="Q10" s="94"/>
      <c r="R10" s="95"/>
      <c r="S10" s="95"/>
      <c r="T10" s="97"/>
      <c r="U10" s="145"/>
    </row>
    <row r="11" spans="1:21" ht="15" customHeight="1" x14ac:dyDescent="0.25">
      <c r="A11" s="55">
        <v>7</v>
      </c>
      <c r="B11" s="172"/>
      <c r="C11" s="76" t="s">
        <v>67</v>
      </c>
      <c r="D11" s="76" t="s">
        <v>68</v>
      </c>
      <c r="E11" s="78">
        <v>1</v>
      </c>
      <c r="F11" s="79">
        <v>3</v>
      </c>
      <c r="G11" s="79" t="s">
        <v>1</v>
      </c>
      <c r="H11" s="80">
        <v>4</v>
      </c>
      <c r="I11" s="78"/>
      <c r="J11" s="79"/>
      <c r="K11" s="79"/>
      <c r="L11" s="80"/>
      <c r="M11" s="78"/>
      <c r="N11" s="79"/>
      <c r="O11" s="79"/>
      <c r="P11" s="80"/>
      <c r="Q11" s="78"/>
      <c r="R11" s="79"/>
      <c r="S11" s="79"/>
      <c r="T11" s="82"/>
      <c r="U11" s="146"/>
    </row>
    <row r="12" spans="1:21" ht="15" customHeight="1" x14ac:dyDescent="0.25">
      <c r="A12" s="55">
        <v>8</v>
      </c>
      <c r="B12" s="172"/>
      <c r="C12" s="76" t="s">
        <v>69</v>
      </c>
      <c r="D12" s="76" t="s">
        <v>70</v>
      </c>
      <c r="E12" s="78">
        <v>1</v>
      </c>
      <c r="F12" s="79">
        <v>2</v>
      </c>
      <c r="G12" s="79" t="s">
        <v>38</v>
      </c>
      <c r="H12" s="80">
        <v>4</v>
      </c>
      <c r="I12" s="78"/>
      <c r="J12" s="79"/>
      <c r="K12" s="79"/>
      <c r="L12" s="80"/>
      <c r="M12" s="78"/>
      <c r="N12" s="79"/>
      <c r="O12" s="79"/>
      <c r="P12" s="80"/>
      <c r="Q12" s="78"/>
      <c r="R12" s="79"/>
      <c r="S12" s="79"/>
      <c r="T12" s="82"/>
      <c r="U12" s="146"/>
    </row>
    <row r="13" spans="1:21" ht="15" customHeight="1" x14ac:dyDescent="0.25">
      <c r="A13" s="55">
        <v>9</v>
      </c>
      <c r="B13" s="172"/>
      <c r="C13" s="76" t="s">
        <v>71</v>
      </c>
      <c r="D13" s="76" t="s">
        <v>72</v>
      </c>
      <c r="E13" s="78"/>
      <c r="F13" s="79"/>
      <c r="G13" s="79"/>
      <c r="H13" s="80"/>
      <c r="I13" s="78"/>
      <c r="J13" s="79"/>
      <c r="K13" s="79"/>
      <c r="L13" s="80"/>
      <c r="M13" s="78">
        <v>2</v>
      </c>
      <c r="N13" s="79">
        <v>2</v>
      </c>
      <c r="O13" s="79" t="s">
        <v>38</v>
      </c>
      <c r="P13" s="80">
        <v>4</v>
      </c>
      <c r="Q13" s="78"/>
      <c r="R13" s="79"/>
      <c r="S13" s="79"/>
      <c r="T13" s="82"/>
      <c r="U13" s="146"/>
    </row>
    <row r="14" spans="1:21" ht="15" customHeight="1" thickBot="1" x14ac:dyDescent="0.3">
      <c r="A14" s="58">
        <v>10</v>
      </c>
      <c r="B14" s="175"/>
      <c r="C14" s="87" t="s">
        <v>73</v>
      </c>
      <c r="D14" s="87" t="s">
        <v>74</v>
      </c>
      <c r="E14" s="88"/>
      <c r="F14" s="89"/>
      <c r="G14" s="89"/>
      <c r="H14" s="90"/>
      <c r="I14" s="88"/>
      <c r="J14" s="89"/>
      <c r="K14" s="89"/>
      <c r="L14" s="90"/>
      <c r="M14" s="88"/>
      <c r="N14" s="89"/>
      <c r="O14" s="89"/>
      <c r="P14" s="90"/>
      <c r="Q14" s="88">
        <v>2</v>
      </c>
      <c r="R14" s="89">
        <v>2</v>
      </c>
      <c r="S14" s="89" t="s">
        <v>38</v>
      </c>
      <c r="T14" s="92">
        <v>4</v>
      </c>
      <c r="U14" s="141"/>
    </row>
    <row r="15" spans="1:21" ht="15" customHeight="1" x14ac:dyDescent="0.25">
      <c r="A15" s="54">
        <v>11</v>
      </c>
      <c r="B15" s="171" t="s">
        <v>13</v>
      </c>
      <c r="C15" s="69" t="s">
        <v>75</v>
      </c>
      <c r="D15" s="69" t="s">
        <v>76</v>
      </c>
      <c r="E15" s="71"/>
      <c r="F15" s="72"/>
      <c r="G15" s="72"/>
      <c r="H15" s="73"/>
      <c r="I15" s="71">
        <v>1</v>
      </c>
      <c r="J15" s="72">
        <v>2</v>
      </c>
      <c r="K15" s="72" t="s">
        <v>38</v>
      </c>
      <c r="L15" s="73">
        <v>4</v>
      </c>
      <c r="M15" s="71"/>
      <c r="N15" s="72"/>
      <c r="O15" s="72"/>
      <c r="P15" s="73"/>
      <c r="Q15" s="71"/>
      <c r="R15" s="72"/>
      <c r="S15" s="72"/>
      <c r="T15" s="75"/>
      <c r="U15" s="145"/>
    </row>
    <row r="16" spans="1:21" ht="15" customHeight="1" x14ac:dyDescent="0.25">
      <c r="A16" s="55">
        <v>12</v>
      </c>
      <c r="B16" s="172"/>
      <c r="C16" s="76" t="s">
        <v>77</v>
      </c>
      <c r="D16" s="76" t="s">
        <v>78</v>
      </c>
      <c r="E16" s="78"/>
      <c r="F16" s="79"/>
      <c r="G16" s="79"/>
      <c r="H16" s="80"/>
      <c r="I16" s="78">
        <v>2</v>
      </c>
      <c r="J16" s="79">
        <v>2</v>
      </c>
      <c r="K16" s="79" t="s">
        <v>38</v>
      </c>
      <c r="L16" s="80">
        <v>4</v>
      </c>
      <c r="M16" s="78"/>
      <c r="N16" s="79"/>
      <c r="O16" s="79"/>
      <c r="P16" s="80"/>
      <c r="Q16" s="78"/>
      <c r="R16" s="79"/>
      <c r="S16" s="79"/>
      <c r="T16" s="82"/>
      <c r="U16" s="146"/>
    </row>
    <row r="17" spans="1:21" ht="15" customHeight="1" x14ac:dyDescent="0.25">
      <c r="A17" s="55">
        <v>13</v>
      </c>
      <c r="B17" s="172"/>
      <c r="C17" s="76" t="s">
        <v>64</v>
      </c>
      <c r="D17" s="76" t="s">
        <v>79</v>
      </c>
      <c r="E17" s="78"/>
      <c r="F17" s="79"/>
      <c r="G17" s="79"/>
      <c r="H17" s="80"/>
      <c r="I17" s="78"/>
      <c r="J17" s="79"/>
      <c r="K17" s="79"/>
      <c r="L17" s="80"/>
      <c r="M17" s="78">
        <v>2</v>
      </c>
      <c r="N17" s="79">
        <v>2</v>
      </c>
      <c r="O17" s="79" t="s">
        <v>1</v>
      </c>
      <c r="P17" s="80">
        <v>4</v>
      </c>
      <c r="Q17" s="78"/>
      <c r="R17" s="79"/>
      <c r="S17" s="79"/>
      <c r="T17" s="82"/>
      <c r="U17" s="147" t="s">
        <v>58</v>
      </c>
    </row>
    <row r="18" spans="1:21" ht="15" customHeight="1" x14ac:dyDescent="0.25">
      <c r="A18" s="55">
        <v>14</v>
      </c>
      <c r="B18" s="172"/>
      <c r="C18" s="76" t="s">
        <v>80</v>
      </c>
      <c r="D18" s="76" t="s">
        <v>81</v>
      </c>
      <c r="E18" s="78"/>
      <c r="F18" s="79"/>
      <c r="G18" s="79"/>
      <c r="H18" s="80"/>
      <c r="I18" s="78"/>
      <c r="J18" s="79"/>
      <c r="K18" s="79"/>
      <c r="L18" s="80"/>
      <c r="M18" s="78">
        <v>2</v>
      </c>
      <c r="N18" s="79">
        <v>2</v>
      </c>
      <c r="O18" s="79" t="s">
        <v>38</v>
      </c>
      <c r="P18" s="80">
        <v>4</v>
      </c>
      <c r="Q18" s="78"/>
      <c r="R18" s="79"/>
      <c r="S18" s="79"/>
      <c r="T18" s="82"/>
      <c r="U18" s="146"/>
    </row>
    <row r="19" spans="1:21" ht="15" customHeight="1" x14ac:dyDescent="0.25">
      <c r="A19" s="55">
        <v>15</v>
      </c>
      <c r="B19" s="172"/>
      <c r="C19" s="76" t="s">
        <v>82</v>
      </c>
      <c r="D19" s="76" t="s">
        <v>83</v>
      </c>
      <c r="E19" s="78">
        <v>2</v>
      </c>
      <c r="F19" s="79">
        <v>2</v>
      </c>
      <c r="G19" s="79" t="s">
        <v>1</v>
      </c>
      <c r="H19" s="80">
        <v>4</v>
      </c>
      <c r="I19" s="78"/>
      <c r="J19" s="79"/>
      <c r="K19" s="79"/>
      <c r="L19" s="80"/>
      <c r="M19" s="78"/>
      <c r="N19" s="79"/>
      <c r="O19" s="79"/>
      <c r="P19" s="80"/>
      <c r="Q19" s="78"/>
      <c r="R19" s="79"/>
      <c r="S19" s="79"/>
      <c r="T19" s="82"/>
      <c r="U19" s="146"/>
    </row>
    <row r="20" spans="1:21" ht="15" customHeight="1" thickBot="1" x14ac:dyDescent="0.3">
      <c r="A20" s="56">
        <v>16</v>
      </c>
      <c r="B20" s="173"/>
      <c r="C20" s="87" t="s">
        <v>84</v>
      </c>
      <c r="D20" s="87" t="s">
        <v>85</v>
      </c>
      <c r="E20" s="88"/>
      <c r="F20" s="89"/>
      <c r="G20" s="89"/>
      <c r="H20" s="90"/>
      <c r="I20" s="88">
        <v>1</v>
      </c>
      <c r="J20" s="89">
        <v>3</v>
      </c>
      <c r="K20" s="89" t="s">
        <v>1</v>
      </c>
      <c r="L20" s="90">
        <v>4</v>
      </c>
      <c r="M20" s="88"/>
      <c r="N20" s="89"/>
      <c r="O20" s="89"/>
      <c r="P20" s="90"/>
      <c r="Q20" s="88"/>
      <c r="R20" s="89"/>
      <c r="S20" s="89"/>
      <c r="T20" s="92"/>
      <c r="U20" s="141"/>
    </row>
    <row r="21" spans="1:21" ht="15" customHeight="1" x14ac:dyDescent="0.25">
      <c r="A21" s="57">
        <v>17</v>
      </c>
      <c r="B21" s="174" t="s">
        <v>42</v>
      </c>
      <c r="C21" s="53" t="s">
        <v>95</v>
      </c>
      <c r="D21" s="24" t="s">
        <v>96</v>
      </c>
      <c r="E21" s="98">
        <v>1</v>
      </c>
      <c r="F21" s="99">
        <v>3</v>
      </c>
      <c r="G21" s="99" t="s">
        <v>38</v>
      </c>
      <c r="H21" s="100">
        <v>4</v>
      </c>
      <c r="I21" s="98"/>
      <c r="J21" s="99"/>
      <c r="K21" s="99"/>
      <c r="L21" s="100"/>
      <c r="M21" s="98"/>
      <c r="N21" s="99"/>
      <c r="O21" s="99"/>
      <c r="P21" s="100"/>
      <c r="Q21" s="98"/>
      <c r="R21" s="99"/>
      <c r="S21" s="99"/>
      <c r="T21" s="101"/>
      <c r="U21" s="145"/>
    </row>
    <row r="22" spans="1:21" ht="15" customHeight="1" x14ac:dyDescent="0.25">
      <c r="A22" s="55">
        <v>18</v>
      </c>
      <c r="B22" s="172"/>
      <c r="C22" s="51" t="s">
        <v>97</v>
      </c>
      <c r="D22" s="25" t="s">
        <v>98</v>
      </c>
      <c r="E22" s="103"/>
      <c r="F22" s="104"/>
      <c r="G22" s="104"/>
      <c r="H22" s="105"/>
      <c r="I22" s="103">
        <v>2</v>
      </c>
      <c r="J22" s="104">
        <v>2</v>
      </c>
      <c r="K22" s="104" t="s">
        <v>1</v>
      </c>
      <c r="L22" s="105">
        <v>4</v>
      </c>
      <c r="M22" s="103"/>
      <c r="N22" s="104"/>
      <c r="O22" s="104"/>
      <c r="P22" s="105"/>
      <c r="Q22" s="103"/>
      <c r="R22" s="104"/>
      <c r="S22" s="104"/>
      <c r="T22" s="106"/>
      <c r="U22" s="146"/>
    </row>
    <row r="23" spans="1:21" ht="15" customHeight="1" x14ac:dyDescent="0.25">
      <c r="A23" s="55">
        <v>19</v>
      </c>
      <c r="B23" s="172"/>
      <c r="C23" s="102" t="s">
        <v>106</v>
      </c>
      <c r="D23" s="102" t="s">
        <v>99</v>
      </c>
      <c r="E23" s="103"/>
      <c r="F23" s="104"/>
      <c r="G23" s="104"/>
      <c r="H23" s="105"/>
      <c r="I23" s="103">
        <v>0</v>
      </c>
      <c r="J23" s="104">
        <v>4</v>
      </c>
      <c r="K23" s="104" t="s">
        <v>38</v>
      </c>
      <c r="L23" s="105">
        <v>4</v>
      </c>
      <c r="M23" s="103"/>
      <c r="N23" s="104"/>
      <c r="O23" s="104"/>
      <c r="P23" s="105"/>
      <c r="Q23" s="103"/>
      <c r="R23" s="104"/>
      <c r="S23" s="104"/>
      <c r="T23" s="106"/>
      <c r="U23" s="146"/>
    </row>
    <row r="24" spans="1:21" ht="15" customHeight="1" x14ac:dyDescent="0.25">
      <c r="A24" s="55">
        <v>20</v>
      </c>
      <c r="B24" s="172"/>
      <c r="C24" s="102" t="s">
        <v>104</v>
      </c>
      <c r="D24" s="102" t="s">
        <v>101</v>
      </c>
      <c r="E24" s="103"/>
      <c r="F24" s="104"/>
      <c r="G24" s="104"/>
      <c r="H24" s="105"/>
      <c r="I24" s="103"/>
      <c r="J24" s="104"/>
      <c r="K24" s="104"/>
      <c r="L24" s="105"/>
      <c r="M24" s="103">
        <v>2</v>
      </c>
      <c r="N24" s="104">
        <v>2</v>
      </c>
      <c r="O24" s="104" t="s">
        <v>38</v>
      </c>
      <c r="P24" s="105">
        <v>4</v>
      </c>
      <c r="Q24" s="103"/>
      <c r="R24" s="104"/>
      <c r="S24" s="104"/>
      <c r="T24" s="106"/>
      <c r="U24" s="146"/>
    </row>
    <row r="25" spans="1:21" ht="15" customHeight="1" thickBot="1" x14ac:dyDescent="0.3">
      <c r="A25" s="58">
        <v>21</v>
      </c>
      <c r="B25" s="175"/>
      <c r="C25" s="148" t="s">
        <v>105</v>
      </c>
      <c r="D25" s="148" t="s">
        <v>102</v>
      </c>
      <c r="E25" s="107"/>
      <c r="F25" s="108"/>
      <c r="G25" s="108"/>
      <c r="H25" s="109"/>
      <c r="I25" s="107"/>
      <c r="J25" s="108"/>
      <c r="K25" s="108"/>
      <c r="L25" s="109"/>
      <c r="M25" s="107"/>
      <c r="N25" s="108"/>
      <c r="O25" s="108"/>
      <c r="P25" s="109"/>
      <c r="Q25" s="107">
        <v>2</v>
      </c>
      <c r="R25" s="108">
        <v>2</v>
      </c>
      <c r="S25" s="108" t="s">
        <v>38</v>
      </c>
      <c r="T25" s="110">
        <v>4</v>
      </c>
      <c r="U25" s="141" t="s">
        <v>97</v>
      </c>
    </row>
    <row r="26" spans="1:21" ht="15" customHeight="1" x14ac:dyDescent="0.25">
      <c r="A26" s="54">
        <v>22</v>
      </c>
      <c r="B26" s="64"/>
      <c r="C26" s="69" t="s">
        <v>86</v>
      </c>
      <c r="D26" s="24" t="s">
        <v>93</v>
      </c>
      <c r="E26" s="30"/>
      <c r="F26" s="28"/>
      <c r="G26" s="28"/>
      <c r="H26" s="29"/>
      <c r="I26" s="30"/>
      <c r="J26" s="28"/>
      <c r="K26" s="28"/>
      <c r="L26" s="31"/>
      <c r="M26" s="149">
        <v>0</v>
      </c>
      <c r="N26" s="28">
        <v>3</v>
      </c>
      <c r="O26" s="28" t="s">
        <v>55</v>
      </c>
      <c r="P26" s="29">
        <v>15</v>
      </c>
      <c r="Q26" s="30"/>
      <c r="R26" s="28"/>
      <c r="S26" s="28"/>
      <c r="T26" s="31"/>
      <c r="U26" s="145"/>
    </row>
    <row r="27" spans="1:21" ht="15" customHeight="1" thickBot="1" x14ac:dyDescent="0.3">
      <c r="A27" s="56">
        <v>23</v>
      </c>
      <c r="B27" s="63"/>
      <c r="C27" s="87" t="s">
        <v>87</v>
      </c>
      <c r="D27" s="150" t="s">
        <v>91</v>
      </c>
      <c r="E27" s="50"/>
      <c r="F27" s="47"/>
      <c r="G27" s="47"/>
      <c r="H27" s="48"/>
      <c r="I27" s="50"/>
      <c r="J27" s="47"/>
      <c r="K27" s="47"/>
      <c r="L27" s="48"/>
      <c r="M27" s="50"/>
      <c r="N27" s="47"/>
      <c r="O27" s="47"/>
      <c r="P27" s="48"/>
      <c r="Q27" s="50">
        <v>0</v>
      </c>
      <c r="R27" s="47">
        <v>7</v>
      </c>
      <c r="S27" s="47" t="s">
        <v>55</v>
      </c>
      <c r="T27" s="48">
        <v>15</v>
      </c>
      <c r="U27" s="141" t="s">
        <v>86</v>
      </c>
    </row>
    <row r="28" spans="1:21" ht="15" customHeight="1" x14ac:dyDescent="0.25">
      <c r="A28" s="57">
        <v>24</v>
      </c>
      <c r="B28" s="169" t="s">
        <v>14</v>
      </c>
      <c r="C28" s="111" t="s">
        <v>88</v>
      </c>
      <c r="D28" s="112"/>
      <c r="E28" s="113"/>
      <c r="F28" s="114"/>
      <c r="G28" s="114"/>
      <c r="H28" s="115">
        <v>3</v>
      </c>
      <c r="I28" s="113"/>
      <c r="J28" s="114"/>
      <c r="K28" s="114"/>
      <c r="L28" s="115"/>
      <c r="M28" s="113"/>
      <c r="N28" s="114"/>
      <c r="O28" s="114"/>
      <c r="P28" s="115"/>
      <c r="Q28" s="116"/>
      <c r="R28" s="27"/>
      <c r="S28" s="27"/>
      <c r="T28" s="117"/>
      <c r="U28" s="145"/>
    </row>
    <row r="29" spans="1:21" ht="15" customHeight="1" thickBot="1" x14ac:dyDescent="0.3">
      <c r="A29" s="58">
        <v>25</v>
      </c>
      <c r="B29" s="170"/>
      <c r="C29" s="118" t="s">
        <v>88</v>
      </c>
      <c r="D29" s="119"/>
      <c r="E29" s="120"/>
      <c r="F29" s="121"/>
      <c r="G29" s="121"/>
      <c r="H29" s="122"/>
      <c r="I29" s="120"/>
      <c r="J29" s="121"/>
      <c r="K29" s="139"/>
      <c r="L29" s="140">
        <v>3</v>
      </c>
      <c r="M29" s="120"/>
      <c r="N29" s="121"/>
      <c r="O29" s="121"/>
      <c r="P29" s="122"/>
      <c r="Q29" s="123"/>
      <c r="R29" s="32"/>
      <c r="S29" s="32"/>
      <c r="T29" s="124"/>
      <c r="U29" s="141"/>
    </row>
    <row r="30" spans="1:21" s="49" customFormat="1" ht="15" customHeight="1" x14ac:dyDescent="0.25">
      <c r="A30" s="54">
        <v>26</v>
      </c>
      <c r="B30" s="154" t="s">
        <v>48</v>
      </c>
      <c r="C30" s="125" t="s">
        <v>89</v>
      </c>
      <c r="D30" s="112" t="s">
        <v>90</v>
      </c>
      <c r="E30" s="142"/>
      <c r="F30" s="114"/>
      <c r="G30" s="114"/>
      <c r="H30" s="115"/>
      <c r="I30" s="194" t="s">
        <v>41</v>
      </c>
      <c r="J30" s="195"/>
      <c r="K30" s="114" t="s">
        <v>0</v>
      </c>
      <c r="L30" s="115">
        <v>0</v>
      </c>
      <c r="M30" s="142"/>
      <c r="N30" s="114"/>
      <c r="O30" s="114"/>
      <c r="P30" s="126"/>
      <c r="Q30" s="116"/>
      <c r="R30" s="27"/>
      <c r="S30" s="27"/>
      <c r="T30" s="117"/>
      <c r="U30" s="145"/>
    </row>
    <row r="31" spans="1:21" s="49" customFormat="1" ht="15" customHeight="1" x14ac:dyDescent="0.25">
      <c r="A31" s="55">
        <v>27</v>
      </c>
      <c r="B31" s="193"/>
      <c r="C31" s="127" t="s">
        <v>51</v>
      </c>
      <c r="D31" s="128" t="s">
        <v>52</v>
      </c>
      <c r="E31" s="129"/>
      <c r="F31" s="130"/>
      <c r="G31" s="130"/>
      <c r="H31" s="131"/>
      <c r="I31" s="132"/>
      <c r="J31" s="130"/>
      <c r="K31" s="130"/>
      <c r="L31" s="133"/>
      <c r="M31" s="129"/>
      <c r="N31" s="130"/>
      <c r="O31" s="130"/>
      <c r="P31" s="131"/>
      <c r="Q31" s="134"/>
      <c r="R31" s="33"/>
      <c r="S31" s="33"/>
      <c r="T31" s="135"/>
      <c r="U31" s="151"/>
    </row>
    <row r="32" spans="1:21" s="49" customFormat="1" ht="15" customHeight="1" thickBot="1" x14ac:dyDescent="0.3">
      <c r="A32" s="56">
        <v>28</v>
      </c>
      <c r="B32" s="155"/>
      <c r="C32" s="136" t="s">
        <v>53</v>
      </c>
      <c r="D32" s="119" t="s">
        <v>54</v>
      </c>
      <c r="E32" s="137"/>
      <c r="F32" s="121"/>
      <c r="G32" s="121"/>
      <c r="H32" s="138"/>
      <c r="I32" s="120"/>
      <c r="J32" s="121"/>
      <c r="K32" s="121"/>
      <c r="L32" s="122"/>
      <c r="M32" s="137"/>
      <c r="N32" s="121"/>
      <c r="O32" s="121"/>
      <c r="P32" s="138"/>
      <c r="Q32" s="123"/>
      <c r="R32" s="32"/>
      <c r="S32" s="32"/>
      <c r="T32" s="124"/>
      <c r="U32" s="141"/>
    </row>
    <row r="33" spans="1:22" s="49" customFormat="1" ht="15.75" thickBot="1" x14ac:dyDescent="0.3">
      <c r="A33" s="45"/>
      <c r="B33" s="34"/>
      <c r="C33" s="44"/>
      <c r="D33" s="46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6"/>
    </row>
    <row r="34" spans="1:22" ht="15.75" thickBot="1" x14ac:dyDescent="0.3">
      <c r="A34" s="1"/>
      <c r="B34" s="2"/>
      <c r="C34" s="2"/>
      <c r="D34" s="10"/>
      <c r="E34" s="21" t="s">
        <v>15</v>
      </c>
      <c r="F34" s="22" t="s">
        <v>16</v>
      </c>
      <c r="G34" s="22" t="s">
        <v>17</v>
      </c>
      <c r="H34" s="23" t="s">
        <v>18</v>
      </c>
      <c r="I34" s="21" t="s">
        <v>15</v>
      </c>
      <c r="J34" s="22" t="s">
        <v>16</v>
      </c>
      <c r="K34" s="22" t="s">
        <v>17</v>
      </c>
      <c r="L34" s="23" t="s">
        <v>18</v>
      </c>
      <c r="M34" s="21" t="s">
        <v>15</v>
      </c>
      <c r="N34" s="22" t="s">
        <v>16</v>
      </c>
      <c r="O34" s="22" t="s">
        <v>17</v>
      </c>
      <c r="P34" s="23" t="s">
        <v>18</v>
      </c>
      <c r="Q34" s="21" t="s">
        <v>15</v>
      </c>
      <c r="R34" s="22" t="s">
        <v>16</v>
      </c>
      <c r="S34" s="22" t="s">
        <v>17</v>
      </c>
      <c r="T34" s="23" t="s">
        <v>18</v>
      </c>
      <c r="U34" s="11"/>
    </row>
    <row r="35" spans="1:22" x14ac:dyDescent="0.25">
      <c r="A35" s="1"/>
      <c r="B35" s="2"/>
      <c r="C35" s="162" t="s">
        <v>26</v>
      </c>
      <c r="D35" s="163"/>
      <c r="E35" s="17">
        <f>SUM(E5:E30)</f>
        <v>10</v>
      </c>
      <c r="F35" s="15">
        <f>SUM(F5:F30)</f>
        <v>16</v>
      </c>
      <c r="G35" s="15"/>
      <c r="H35" s="16">
        <f>SUM(H5:H30)</f>
        <v>31</v>
      </c>
      <c r="I35" s="17">
        <f>SUM(I5:I30)</f>
        <v>8</v>
      </c>
      <c r="J35" s="15">
        <f>SUM(J5:J30)</f>
        <v>18</v>
      </c>
      <c r="K35" s="15"/>
      <c r="L35" s="16">
        <f>SUM(L5:L30)</f>
        <v>31</v>
      </c>
      <c r="M35" s="17">
        <f>SUM(M5:M30)</f>
        <v>8</v>
      </c>
      <c r="N35" s="15">
        <f>SUM(N5:N30)</f>
        <v>11</v>
      </c>
      <c r="O35" s="15"/>
      <c r="P35" s="16">
        <f>SUM(P5:P30)</f>
        <v>31</v>
      </c>
      <c r="Q35" s="17">
        <f>SUM(Q5:Q30)</f>
        <v>5</v>
      </c>
      <c r="R35" s="15">
        <f>SUM(R5:R30)</f>
        <v>13</v>
      </c>
      <c r="S35" s="15"/>
      <c r="T35" s="16">
        <f>SUM(T5:T30)</f>
        <v>27</v>
      </c>
      <c r="U35" s="160" t="s">
        <v>29</v>
      </c>
      <c r="V35" s="161"/>
    </row>
    <row r="36" spans="1:22" x14ac:dyDescent="0.25">
      <c r="A36" s="1"/>
      <c r="B36" s="2"/>
      <c r="C36" s="185" t="s">
        <v>31</v>
      </c>
      <c r="D36" s="186"/>
      <c r="E36" s="17"/>
      <c r="F36" s="15"/>
      <c r="G36" s="15">
        <f>COUNTIF(G5:G30,"e")</f>
        <v>4</v>
      </c>
      <c r="H36" s="16"/>
      <c r="I36" s="17"/>
      <c r="J36" s="15"/>
      <c r="K36" s="15">
        <f>COUNTIF(K5:K30,"e")</f>
        <v>4</v>
      </c>
      <c r="L36" s="16"/>
      <c r="M36" s="17"/>
      <c r="N36" s="15"/>
      <c r="O36" s="15">
        <f>COUNTIF(O5:O30,"e")</f>
        <v>1</v>
      </c>
      <c r="P36" s="16"/>
      <c r="Q36" s="17"/>
      <c r="R36" s="15"/>
      <c r="S36" s="15">
        <f>COUNTIF(S5:S30,"e")</f>
        <v>1</v>
      </c>
      <c r="T36" s="16"/>
      <c r="U36" s="35" t="s">
        <v>31</v>
      </c>
      <c r="V36" s="6">
        <f>SUM(G36,K36,O36,S36)</f>
        <v>10</v>
      </c>
    </row>
    <row r="37" spans="1:22" x14ac:dyDescent="0.25">
      <c r="A37" s="1"/>
      <c r="B37" s="2"/>
      <c r="C37" s="185" t="s">
        <v>32</v>
      </c>
      <c r="D37" s="186"/>
      <c r="E37" s="4"/>
      <c r="F37" s="5"/>
      <c r="G37" s="5">
        <f>COUNTIF(G5:G30,"m")</f>
        <v>3</v>
      </c>
      <c r="H37" s="6"/>
      <c r="I37" s="4"/>
      <c r="J37" s="5"/>
      <c r="K37" s="5">
        <f>COUNTIF(K5:K30,"m")</f>
        <v>3</v>
      </c>
      <c r="L37" s="6"/>
      <c r="M37" s="4"/>
      <c r="N37" s="5"/>
      <c r="O37" s="5">
        <f>COUNTIF(O5:O30,"m")</f>
        <v>3</v>
      </c>
      <c r="P37" s="6"/>
      <c r="Q37" s="4"/>
      <c r="R37" s="5"/>
      <c r="S37" s="5">
        <f>COUNTIF(S5:S30,"m")</f>
        <v>2</v>
      </c>
      <c r="T37" s="6"/>
      <c r="U37" s="35" t="s">
        <v>32</v>
      </c>
      <c r="V37" s="6">
        <f>SUM(G37,K37,O37,S37)</f>
        <v>11</v>
      </c>
    </row>
    <row r="38" spans="1:22" x14ac:dyDescent="0.25">
      <c r="A38" s="1"/>
      <c r="B38" s="2"/>
      <c r="C38" s="185" t="s">
        <v>33</v>
      </c>
      <c r="D38" s="186"/>
      <c r="E38" s="4"/>
      <c r="F38" s="5"/>
      <c r="G38" s="5">
        <f>COUNTIF(G5:G29,"c")</f>
        <v>0</v>
      </c>
      <c r="H38" s="6"/>
      <c r="I38" s="4"/>
      <c r="J38" s="5"/>
      <c r="K38" s="5">
        <f>COUNTIF(K5:K30,"c")</f>
        <v>0</v>
      </c>
      <c r="L38" s="6"/>
      <c r="M38" s="4"/>
      <c r="N38" s="5"/>
      <c r="O38" s="5">
        <f>COUNTIF(O5:O30,"c")</f>
        <v>0</v>
      </c>
      <c r="P38" s="6"/>
      <c r="Q38" s="4"/>
      <c r="R38" s="5"/>
      <c r="S38" s="5">
        <f>COUNTIF(S5:S30,"c")</f>
        <v>0</v>
      </c>
      <c r="T38" s="6"/>
      <c r="U38" s="35" t="s">
        <v>33</v>
      </c>
      <c r="V38" s="6">
        <f>SUM(G38,K38,O38,S38)</f>
        <v>0</v>
      </c>
    </row>
    <row r="39" spans="1:22" x14ac:dyDescent="0.25">
      <c r="A39" s="1"/>
      <c r="B39" s="2"/>
      <c r="C39" s="196" t="s">
        <v>28</v>
      </c>
      <c r="D39" s="197"/>
      <c r="E39" s="20"/>
      <c r="F39" s="18"/>
      <c r="G39" s="18">
        <f>SUM(G36:G38)</f>
        <v>7</v>
      </c>
      <c r="H39" s="19"/>
      <c r="I39" s="20"/>
      <c r="J39" s="18"/>
      <c r="K39" s="18">
        <f>SUM(K36:K38)</f>
        <v>7</v>
      </c>
      <c r="L39" s="19"/>
      <c r="M39" s="20"/>
      <c r="N39" s="18"/>
      <c r="O39" s="18">
        <f>SUM(O36:O38)</f>
        <v>4</v>
      </c>
      <c r="P39" s="19"/>
      <c r="Q39" s="20"/>
      <c r="R39" s="18"/>
      <c r="S39" s="18">
        <f>SUM(S36:S38)</f>
        <v>3</v>
      </c>
      <c r="T39" s="19"/>
      <c r="U39" s="36" t="s">
        <v>28</v>
      </c>
      <c r="V39" s="6">
        <f>SUM(G39,K39,O39,S39)</f>
        <v>21</v>
      </c>
    </row>
    <row r="40" spans="1:22" ht="15.75" thickBot="1" x14ac:dyDescent="0.3">
      <c r="A40" s="1"/>
      <c r="B40" s="2"/>
      <c r="C40" s="183" t="s">
        <v>30</v>
      </c>
      <c r="D40" s="184"/>
      <c r="E40" s="7">
        <f>SUM(E35,F35)</f>
        <v>26</v>
      </c>
      <c r="F40" s="8"/>
      <c r="G40" s="8"/>
      <c r="H40" s="9"/>
      <c r="I40" s="7">
        <f>SUM(I35,J35)</f>
        <v>26</v>
      </c>
      <c r="J40" s="8"/>
      <c r="K40" s="8"/>
      <c r="L40" s="9"/>
      <c r="M40" s="7">
        <f>SUM(M35,N35)</f>
        <v>19</v>
      </c>
      <c r="N40" s="8"/>
      <c r="O40" s="8"/>
      <c r="P40" s="9"/>
      <c r="Q40" s="7">
        <f>SUM(Q35,R35)</f>
        <v>18</v>
      </c>
      <c r="R40" s="8"/>
      <c r="S40" s="8"/>
      <c r="T40" s="9"/>
      <c r="U40" s="67" t="s">
        <v>39</v>
      </c>
      <c r="V40" s="19">
        <f>SUM(E40,I40,M40,Q40)</f>
        <v>89</v>
      </c>
    </row>
    <row r="41" spans="1:22" x14ac:dyDescent="0.25">
      <c r="A41" s="1"/>
      <c r="B41" s="2"/>
      <c r="C41" s="14"/>
      <c r="D41" s="13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68" t="s">
        <v>40</v>
      </c>
      <c r="V41" s="29">
        <v>6</v>
      </c>
    </row>
    <row r="42" spans="1:22" ht="15.75" thickBot="1" x14ac:dyDescent="0.3">
      <c r="A42" s="1"/>
      <c r="B42" s="2"/>
      <c r="C42" s="14"/>
      <c r="D42" s="13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38" t="s">
        <v>34</v>
      </c>
      <c r="V42" s="9">
        <f>SUM(H35,L35,P35,T35)</f>
        <v>120</v>
      </c>
    </row>
    <row r="43" spans="1:22" ht="15.75" thickBot="1" x14ac:dyDescent="0.3">
      <c r="A43" s="1"/>
      <c r="B43" s="2"/>
      <c r="C43" s="14"/>
      <c r="D43" s="13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42"/>
      <c r="V43" s="43"/>
    </row>
    <row r="44" spans="1:22" ht="15.75" thickBot="1" x14ac:dyDescent="0.3">
      <c r="A44" s="1"/>
      <c r="B44" s="2"/>
      <c r="C44" s="37" t="s">
        <v>19</v>
      </c>
      <c r="E44" s="166" t="s">
        <v>27</v>
      </c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/>
      <c r="U44" s="167"/>
      <c r="V44" s="168"/>
    </row>
    <row r="45" spans="1:22" ht="15" customHeight="1" x14ac:dyDescent="0.25">
      <c r="A45" s="1"/>
      <c r="B45" s="2"/>
      <c r="C45" s="39" t="s">
        <v>35</v>
      </c>
      <c r="E45" s="187" t="s">
        <v>47</v>
      </c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9"/>
    </row>
    <row r="46" spans="1:22" x14ac:dyDescent="0.25">
      <c r="A46" s="1"/>
      <c r="B46" s="2"/>
      <c r="C46" s="39" t="s">
        <v>36</v>
      </c>
      <c r="E46" s="187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9"/>
    </row>
    <row r="47" spans="1:22" ht="15" customHeight="1" x14ac:dyDescent="0.25">
      <c r="C47" s="39" t="s">
        <v>20</v>
      </c>
      <c r="E47" s="187" t="s">
        <v>37</v>
      </c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  <c r="R47" s="188"/>
      <c r="S47" s="188"/>
      <c r="T47" s="188"/>
      <c r="U47" s="188"/>
      <c r="V47" s="189"/>
    </row>
    <row r="48" spans="1:22" ht="15" customHeight="1" x14ac:dyDescent="0.25">
      <c r="C48" s="40" t="s">
        <v>23</v>
      </c>
      <c r="E48" s="187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9"/>
    </row>
    <row r="49" spans="3:22" ht="15" customHeight="1" x14ac:dyDescent="0.25">
      <c r="C49" s="40" t="s">
        <v>22</v>
      </c>
      <c r="E49" s="187" t="s">
        <v>49</v>
      </c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9"/>
    </row>
    <row r="50" spans="3:22" x14ac:dyDescent="0.25">
      <c r="C50" s="40" t="s">
        <v>21</v>
      </c>
      <c r="E50" s="187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8"/>
      <c r="Q50" s="188"/>
      <c r="R50" s="188"/>
      <c r="S50" s="188"/>
      <c r="T50" s="188"/>
      <c r="U50" s="188"/>
      <c r="V50" s="189"/>
    </row>
    <row r="51" spans="3:22" ht="15.75" thickBot="1" x14ac:dyDescent="0.3">
      <c r="C51" s="40" t="s">
        <v>25</v>
      </c>
      <c r="E51" s="190" t="s">
        <v>50</v>
      </c>
      <c r="F51" s="191"/>
      <c r="G51" s="191"/>
      <c r="H51" s="191"/>
      <c r="I51" s="191"/>
      <c r="J51" s="191"/>
      <c r="K51" s="191"/>
      <c r="L51" s="191"/>
      <c r="M51" s="191"/>
      <c r="N51" s="191"/>
      <c r="O51" s="191"/>
      <c r="P51" s="191"/>
      <c r="Q51" s="191"/>
      <c r="R51" s="191"/>
      <c r="S51" s="191"/>
      <c r="T51" s="191"/>
      <c r="U51" s="191"/>
      <c r="V51" s="192"/>
    </row>
    <row r="52" spans="3:22" ht="15.75" thickBot="1" x14ac:dyDescent="0.3">
      <c r="C52" s="41" t="s">
        <v>24</v>
      </c>
    </row>
  </sheetData>
  <sortState xmlns:xlrd2="http://schemas.microsoft.com/office/spreadsheetml/2017/richdata2" ref="C63:C68">
    <sortCondition ref="C65"/>
  </sortState>
  <mergeCells count="30">
    <mergeCell ref="E47:V48"/>
    <mergeCell ref="E49:V50"/>
    <mergeCell ref="E51:V51"/>
    <mergeCell ref="B30:B32"/>
    <mergeCell ref="I30:J30"/>
    <mergeCell ref="C38:D38"/>
    <mergeCell ref="C39:D39"/>
    <mergeCell ref="E45:V46"/>
    <mergeCell ref="D1:P1"/>
    <mergeCell ref="Q1:T1"/>
    <mergeCell ref="E44:V44"/>
    <mergeCell ref="B28:B29"/>
    <mergeCell ref="B5:B9"/>
    <mergeCell ref="B10:B14"/>
    <mergeCell ref="B15:B20"/>
    <mergeCell ref="B21:B25"/>
    <mergeCell ref="E3:H3"/>
    <mergeCell ref="I3:L3"/>
    <mergeCell ref="M3:P3"/>
    <mergeCell ref="Q3:T3"/>
    <mergeCell ref="U3:U4"/>
    <mergeCell ref="C40:D40"/>
    <mergeCell ref="C36:D36"/>
    <mergeCell ref="C37:D37"/>
    <mergeCell ref="A3:A4"/>
    <mergeCell ref="B3:B4"/>
    <mergeCell ref="C3:C4"/>
    <mergeCell ref="D3:D4"/>
    <mergeCell ref="U35:V35"/>
    <mergeCell ref="C35:D35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Material Handling and Logistics</vt:lpstr>
      <vt:lpstr>'Material Handling and Logistics'!Nyomtatási_terület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TörökTímea</cp:lastModifiedBy>
  <cp:lastPrinted>2021-06-21T11:34:30Z</cp:lastPrinted>
  <dcterms:created xsi:type="dcterms:W3CDTF">2017-10-31T07:50:20Z</dcterms:created>
  <dcterms:modified xsi:type="dcterms:W3CDTF">2025-11-20T12:05:20Z</dcterms:modified>
</cp:coreProperties>
</file>